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6410" windowHeight="11400" activeTab="0"/>
  </bookViews>
  <sheets>
    <sheet name="Zomercompetitie" sheetId="1" r:id="rId1"/>
  </sheets>
  <definedNames>
    <definedName name="AKlasse">'Zomercompetitie'!$B$6:$Z$31</definedName>
  </definedNames>
  <calcPr fullCalcOnLoad="1"/>
</workbook>
</file>

<file path=xl/sharedStrings.xml><?xml version="1.0" encoding="utf-8"?>
<sst xmlns="http://schemas.openxmlformats.org/spreadsheetml/2006/main" count="66" uniqueCount="47">
  <si>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</si>
  <si>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</si>
  <si>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</si>
  <si>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</si>
  <si>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</si>
  <si>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</si>
  <si>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</si>
  <si>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</si>
  <si>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</si>
  <si>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</si>
  <si>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</si>
  <si>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 xml:space="preserve">10e wedstrijd. </t>
  </si>
  <si>
    <t>Totaal</t>
  </si>
  <si>
    <t>1e wedstrijd</t>
  </si>
  <si>
    <t>9e wedstrijd</t>
  </si>
  <si>
    <t>8e wedstrijd</t>
  </si>
  <si>
    <t>4e wedstrijd</t>
  </si>
  <si>
    <t>3e wedstrijd</t>
  </si>
  <si>
    <t>2e wedstrijd</t>
  </si>
  <si>
    <t>HSV Tynaarlo - Vries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</si>
  <si>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 </t>
    </r>
    <r>
      <rPr>
        <b/>
        <u val="single"/>
        <sz val="12"/>
        <rFont val="Arial"/>
        <family val="2"/>
      </rPr>
      <t>Geen vis:</t>
    </r>
    <r>
      <rPr>
        <u val="single"/>
        <sz val="12"/>
        <rFont val="Arial"/>
        <family val="2"/>
      </rPr>
      <t xml:space="preserve"> aantal deelnemers met vis + 3 punten extra</t>
    </r>
  </si>
  <si>
    <t>Brink, J.</t>
  </si>
  <si>
    <t>van Veen, A.</t>
  </si>
  <si>
    <t>Bathoorn, W.</t>
  </si>
  <si>
    <t>de Jonge, J.</t>
  </si>
  <si>
    <t>van Dalen, R.</t>
  </si>
  <si>
    <t>Timmer, R.</t>
  </si>
  <si>
    <t>Boelens, A.</t>
  </si>
  <si>
    <t>Knollema, L.</t>
  </si>
  <si>
    <t>Ter Steege, H</t>
  </si>
  <si>
    <t>Kamping, N</t>
  </si>
  <si>
    <t>Boelens, G</t>
  </si>
  <si>
    <t>Velthuis, F</t>
  </si>
  <si>
    <t>Zuur, S</t>
  </si>
  <si>
    <t>Kamping, S sr.</t>
  </si>
  <si>
    <t>Elke wedstrijd wordt er op gewicht gevist.</t>
  </si>
  <si>
    <t>7 juni</t>
  </si>
  <si>
    <t>14 juni</t>
  </si>
  <si>
    <t>21 juni</t>
  </si>
  <si>
    <t>28 juni</t>
  </si>
  <si>
    <t>5 juli</t>
  </si>
  <si>
    <t>12 juli</t>
  </si>
  <si>
    <t>19 juli</t>
  </si>
  <si>
    <t>26 juli</t>
  </si>
  <si>
    <t>verrekenen aftrek wedstrijden</t>
  </si>
  <si>
    <t>Kamping, S jr.</t>
  </si>
  <si>
    <t>Eindstand zomeravondcompetitie  2021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</si>
</sst>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[$-413]dddd\ d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51" fillId="0" borderId="11" xfId="0" applyFont="1" applyFill="1" applyBorder="1" applyAlignment="1" applyProtection="1">
      <alignment horizontal="center" vertical="center"/>
      <protection hidden="1"/>
    </xf>
    <xf numFmtId="0" fontId="51" fillId="36" borderId="11" xfId="0" applyFont="1" applyFill="1" applyBorder="1" applyAlignment="1" applyProtection="1">
      <alignment horizontal="center" vertical="center"/>
      <protection hidden="1"/>
    </xf>
    <xf numFmtId="49" fontId="1" fillId="35" borderId="14" xfId="0" applyNumberFormat="1" applyFont="1" applyFill="1" applyBorder="1" applyAlignment="1" applyProtection="1">
      <alignment horizontal="center" vertical="center"/>
      <protection hidden="1"/>
    </xf>
    <xf numFmtId="49" fontId="1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>
      <alignment horizontal="center" textRotation="180"/>
    </xf>
    <xf numFmtId="0" fontId="1" fillId="35" borderId="17" xfId="0" applyFont="1" applyFill="1" applyBorder="1" applyAlignment="1">
      <alignment horizontal="center" textRotation="180"/>
    </xf>
    <xf numFmtId="49" fontId="52" fillId="35" borderId="14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49" fontId="52" fillId="35" borderId="14" xfId="0" applyNumberFormat="1" applyFont="1" applyFill="1" applyBorder="1" applyAlignment="1">
      <alignment horizontal="center" vertical="center" wrapText="1"/>
    </xf>
    <xf numFmtId="49" fontId="52" fillId="35" borderId="15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textRotation="180"/>
    </xf>
    <xf numFmtId="0" fontId="1" fillId="35" borderId="13" xfId="0" applyFont="1" applyFill="1" applyBorder="1" applyAlignment="1">
      <alignment horizontal="center" textRotation="180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49" fontId="52" fillId="35" borderId="10" xfId="0" applyNumberFormat="1" applyFont="1" applyFill="1" applyBorder="1" applyAlignment="1" applyProtection="1">
      <alignment horizontal="center" vertical="center"/>
      <protection hidden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6" borderId="11" xfId="0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Zomeravondcompetitie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4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U24" sqref="U24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53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42" s="19" customFormat="1" ht="24.75" customHeight="1">
      <c r="A2" s="29"/>
      <c r="B2" s="30"/>
      <c r="C2" s="46" t="s">
        <v>13</v>
      </c>
      <c r="D2" s="47"/>
      <c r="E2" s="46" t="s">
        <v>18</v>
      </c>
      <c r="F2" s="47"/>
      <c r="G2" s="46" t="s">
        <v>17</v>
      </c>
      <c r="H2" s="47"/>
      <c r="I2" s="46" t="s">
        <v>16</v>
      </c>
      <c r="J2" s="47"/>
      <c r="K2" s="46" t="s">
        <v>0</v>
      </c>
      <c r="L2" s="47"/>
      <c r="M2" s="46" t="s">
        <v>1</v>
      </c>
      <c r="N2" s="47"/>
      <c r="O2" s="46" t="s">
        <v>2</v>
      </c>
      <c r="P2" s="47"/>
      <c r="Q2" s="46" t="s">
        <v>15</v>
      </c>
      <c r="R2" s="47"/>
      <c r="S2" s="46" t="s">
        <v>14</v>
      </c>
      <c r="T2" s="47"/>
      <c r="U2" s="46" t="s">
        <v>11</v>
      </c>
      <c r="V2" s="47"/>
      <c r="W2" s="43" t="s">
        <v>12</v>
      </c>
      <c r="X2" s="43"/>
      <c r="Y2" s="44" t="s">
        <v>4</v>
      </c>
      <c r="Z2" s="37" t="s">
        <v>5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66" customHeight="1">
      <c r="A3" s="49" t="s">
        <v>19</v>
      </c>
      <c r="B3" s="50"/>
      <c r="C3" s="35" t="s">
        <v>36</v>
      </c>
      <c r="D3" s="48"/>
      <c r="E3" s="35" t="s">
        <v>37</v>
      </c>
      <c r="F3" s="48"/>
      <c r="G3" s="35" t="s">
        <v>38</v>
      </c>
      <c r="H3" s="48"/>
      <c r="I3" s="35" t="s">
        <v>39</v>
      </c>
      <c r="J3" s="48"/>
      <c r="K3" s="35" t="s">
        <v>40</v>
      </c>
      <c r="L3" s="36"/>
      <c r="M3" s="35" t="s">
        <v>41</v>
      </c>
      <c r="N3" s="36"/>
      <c r="O3" s="35" t="s">
        <v>42</v>
      </c>
      <c r="P3" s="36"/>
      <c r="Q3" s="35" t="s">
        <v>43</v>
      </c>
      <c r="R3" s="36"/>
      <c r="S3" s="39"/>
      <c r="T3" s="40"/>
      <c r="U3" s="41" t="s">
        <v>44</v>
      </c>
      <c r="V3" s="42"/>
      <c r="W3" s="43"/>
      <c r="X3" s="43"/>
      <c r="Y3" s="45"/>
      <c r="Z3" s="38"/>
    </row>
    <row r="4" spans="1:26" ht="69" customHeight="1">
      <c r="A4" s="51"/>
      <c r="B4" s="52"/>
      <c r="C4" s="2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24" t="s">
        <v>21</v>
      </c>
      <c r="C6" s="25">
        <v>50</v>
      </c>
      <c r="D6" s="26">
        <v>1</v>
      </c>
      <c r="E6" s="25">
        <v>1000</v>
      </c>
      <c r="F6" s="26">
        <v>5</v>
      </c>
      <c r="G6" s="25">
        <v>2380</v>
      </c>
      <c r="H6" s="26">
        <v>4</v>
      </c>
      <c r="I6" s="25">
        <v>1700</v>
      </c>
      <c r="J6" s="56">
        <v>5</v>
      </c>
      <c r="K6" s="25">
        <v>3580</v>
      </c>
      <c r="L6" s="26">
        <v>1</v>
      </c>
      <c r="M6" s="27">
        <v>180</v>
      </c>
      <c r="N6" s="26">
        <v>9</v>
      </c>
      <c r="O6" s="27">
        <v>1900</v>
      </c>
      <c r="P6" s="26">
        <v>1</v>
      </c>
      <c r="Q6" s="25">
        <v>0</v>
      </c>
      <c r="R6" s="26">
        <v>6</v>
      </c>
      <c r="S6" s="23"/>
      <c r="T6" s="22"/>
      <c r="U6" s="23"/>
      <c r="V6" s="22">
        <v>25</v>
      </c>
      <c r="W6" s="21">
        <f>IF(B6="","",SUM(C6+E6+G6+I6+K6+M6+O6+Q6+S6+U6))</f>
        <v>10790</v>
      </c>
      <c r="X6" s="21">
        <f>IF(B6="","",SUM(D6+F6+H6+J6+L6+N6+P6+R6+T6+V6))</f>
        <v>57</v>
      </c>
      <c r="Y6" s="21">
        <f>IF(B6="","",AO6)</f>
        <v>40</v>
      </c>
      <c r="Z6" s="21">
        <f>IF(B6="","",SUM(X6-Y6))</f>
        <v>17</v>
      </c>
      <c r="AB6" s="12">
        <f aca="true" t="shared" si="0" ref="AB6:AB19">D6</f>
        <v>1</v>
      </c>
      <c r="AC6" s="12">
        <f>F6</f>
        <v>5</v>
      </c>
      <c r="AD6" s="12">
        <f>H6</f>
        <v>4</v>
      </c>
      <c r="AE6" s="12">
        <f aca="true" t="shared" si="1" ref="AE6:AE23">J6</f>
        <v>5</v>
      </c>
      <c r="AF6" s="12">
        <f>L6</f>
        <v>1</v>
      </c>
      <c r="AG6" s="12">
        <f>N6</f>
        <v>9</v>
      </c>
      <c r="AH6" s="12">
        <f>P6</f>
        <v>1</v>
      </c>
      <c r="AI6" s="12">
        <f>R6</f>
        <v>6</v>
      </c>
      <c r="AJ6" s="12">
        <f>T6</f>
        <v>0</v>
      </c>
      <c r="AK6" s="12">
        <f>V6</f>
        <v>25</v>
      </c>
      <c r="AL6" s="13">
        <f>IF(AP6&gt;3,LARGE(AB6:AK6,1),"0")</f>
        <v>25</v>
      </c>
      <c r="AM6" s="13">
        <f>IF(AQ6&gt;3,LARGE(AB6:AK6,2),"0")</f>
        <v>9</v>
      </c>
      <c r="AN6" s="13">
        <f>IF(AR6&gt;3,LARGE(AB6:AK6,3),"0")</f>
        <v>6</v>
      </c>
      <c r="AO6" s="14">
        <f>SUM(AL6:AN6)</f>
        <v>40</v>
      </c>
      <c r="AP6">
        <f>COUNTIF(AB6:AK6,"&gt;0")</f>
        <v>9</v>
      </c>
      <c r="AQ6">
        <f>COUNTIF(AB6:AK6,"&gt;0")</f>
        <v>9</v>
      </c>
      <c r="AR6">
        <f>COUNTIF(AB6:AK6,"&gt;0")</f>
        <v>9</v>
      </c>
    </row>
    <row r="7" spans="1:44" ht="18" customHeight="1">
      <c r="A7" s="10">
        <v>2</v>
      </c>
      <c r="B7" s="28" t="s">
        <v>24</v>
      </c>
      <c r="C7" s="25">
        <v>0</v>
      </c>
      <c r="D7" s="26">
        <v>4</v>
      </c>
      <c r="E7" s="25">
        <v>1400</v>
      </c>
      <c r="F7" s="26">
        <v>3</v>
      </c>
      <c r="G7" s="25">
        <v>300</v>
      </c>
      <c r="H7" s="26">
        <v>11</v>
      </c>
      <c r="I7" s="25">
        <v>2420</v>
      </c>
      <c r="J7" s="26">
        <v>2</v>
      </c>
      <c r="K7" s="25">
        <v>1940</v>
      </c>
      <c r="L7" s="56">
        <v>5</v>
      </c>
      <c r="M7" s="27">
        <v>720</v>
      </c>
      <c r="N7" s="26">
        <v>4</v>
      </c>
      <c r="O7" s="27">
        <v>1420</v>
      </c>
      <c r="P7" s="26">
        <v>4</v>
      </c>
      <c r="Q7" s="25">
        <v>10</v>
      </c>
      <c r="R7" s="26">
        <v>3</v>
      </c>
      <c r="S7" s="23"/>
      <c r="T7" s="22"/>
      <c r="U7" s="23"/>
      <c r="V7" s="22">
        <v>25</v>
      </c>
      <c r="W7" s="21">
        <f>IF(B7="","",SUM(C7+E7+G7+I7+K7+M7+O7+Q7+S7+U7))</f>
        <v>8210</v>
      </c>
      <c r="X7" s="21">
        <f>IF(B7="","",SUM(D7+F7+H7+J7+L7+N7+P7+R7+T7+V7))</f>
        <v>61</v>
      </c>
      <c r="Y7" s="21">
        <f>IF(B7="","",AO7)</f>
        <v>41</v>
      </c>
      <c r="Z7" s="21">
        <f>IF(B7="","",SUM(X7-Y7))</f>
        <v>20</v>
      </c>
      <c r="AB7" s="12">
        <f t="shared" si="0"/>
        <v>4</v>
      </c>
      <c r="AC7" s="12">
        <f aca="true" t="shared" si="2" ref="AC7:AC28">F7</f>
        <v>3</v>
      </c>
      <c r="AD7" s="12">
        <f aca="true" t="shared" si="3" ref="AD7:AD28">H7</f>
        <v>11</v>
      </c>
      <c r="AE7" s="12">
        <f t="shared" si="1"/>
        <v>2</v>
      </c>
      <c r="AF7" s="12">
        <f aca="true" t="shared" si="4" ref="AF7:AF28">L7</f>
        <v>5</v>
      </c>
      <c r="AG7" s="12">
        <f aca="true" t="shared" si="5" ref="AG7:AG28">N7</f>
        <v>4</v>
      </c>
      <c r="AH7" s="12">
        <f aca="true" t="shared" si="6" ref="AH7:AH28">P7</f>
        <v>4</v>
      </c>
      <c r="AI7" s="12">
        <f aca="true" t="shared" si="7" ref="AI7:AI28">R7</f>
        <v>3</v>
      </c>
      <c r="AJ7" s="12">
        <f aca="true" t="shared" si="8" ref="AJ7:AJ28">T7</f>
        <v>0</v>
      </c>
      <c r="AK7" s="12">
        <f aca="true" t="shared" si="9" ref="AK7:AK28">V7</f>
        <v>25</v>
      </c>
      <c r="AL7" s="13">
        <f aca="true" t="shared" si="10" ref="AL7:AL28">IF(AP7&gt;3,LARGE(AB7:AK7,1),"0")</f>
        <v>25</v>
      </c>
      <c r="AM7" s="13">
        <f aca="true" t="shared" si="11" ref="AM7:AM28">IF(AQ7&gt;3,LARGE(AB7:AK7,2),"0")</f>
        <v>11</v>
      </c>
      <c r="AN7" s="13">
        <f aca="true" t="shared" si="12" ref="AN7:AN28">IF(AR7&gt;3,LARGE(AB7:AK7,3),"0")</f>
        <v>5</v>
      </c>
      <c r="AO7" s="14">
        <f aca="true" t="shared" si="13" ref="AO7:AO28">SUM(AL7:AN7)</f>
        <v>41</v>
      </c>
      <c r="AP7">
        <f aca="true" t="shared" si="14" ref="AP7:AP28">COUNTIF(AB7:AK7,"&gt;0")</f>
        <v>9</v>
      </c>
      <c r="AQ7">
        <f aca="true" t="shared" si="15" ref="AQ7:AQ28">COUNTIF(AB7:AK7,"&gt;0")</f>
        <v>9</v>
      </c>
      <c r="AR7">
        <f aca="true" t="shared" si="16" ref="AR7:AR28">COUNTIF(AB7:AK7,"&gt;0")</f>
        <v>9</v>
      </c>
    </row>
    <row r="8" spans="1:44" ht="18" customHeight="1">
      <c r="A8" s="10">
        <v>3</v>
      </c>
      <c r="B8" s="24" t="s">
        <v>27</v>
      </c>
      <c r="C8" s="25">
        <v>0</v>
      </c>
      <c r="D8" s="26">
        <v>4</v>
      </c>
      <c r="E8" s="25">
        <v>3400</v>
      </c>
      <c r="F8" s="26">
        <v>1</v>
      </c>
      <c r="G8" s="31">
        <v>420</v>
      </c>
      <c r="H8" s="26">
        <v>10</v>
      </c>
      <c r="I8" s="25">
        <v>760</v>
      </c>
      <c r="J8" s="26">
        <v>10</v>
      </c>
      <c r="K8" s="25">
        <v>860</v>
      </c>
      <c r="L8" s="56">
        <v>7</v>
      </c>
      <c r="M8" s="27">
        <v>1860</v>
      </c>
      <c r="N8" s="26">
        <v>2</v>
      </c>
      <c r="O8" s="27">
        <v>1180</v>
      </c>
      <c r="P8" s="26">
        <v>5</v>
      </c>
      <c r="Q8" s="25">
        <v>0</v>
      </c>
      <c r="R8" s="26">
        <v>6</v>
      </c>
      <c r="S8" s="23"/>
      <c r="T8" s="22"/>
      <c r="U8" s="23"/>
      <c r="V8" s="22">
        <v>25</v>
      </c>
      <c r="W8" s="21">
        <f>IF(B8="","",SUM(C8+E8+G8+I8+K8+M8+O8+Q8+S8+U8))</f>
        <v>8480</v>
      </c>
      <c r="X8" s="21">
        <f>IF(B8="","",SUM(D8+F8+H8+J8+L8+N8+P8+R8+T8+V8))</f>
        <v>70</v>
      </c>
      <c r="Y8" s="21">
        <f>IF(B8="","",AO8)</f>
        <v>45</v>
      </c>
      <c r="Z8" s="21">
        <f>IF(B8="","",SUM(X8-Y8))</f>
        <v>25</v>
      </c>
      <c r="AB8" s="12">
        <f t="shared" si="0"/>
        <v>4</v>
      </c>
      <c r="AC8" s="12">
        <f t="shared" si="2"/>
        <v>1</v>
      </c>
      <c r="AD8" s="12">
        <f t="shared" si="3"/>
        <v>10</v>
      </c>
      <c r="AE8" s="12">
        <f t="shared" si="1"/>
        <v>10</v>
      </c>
      <c r="AF8" s="12">
        <f t="shared" si="4"/>
        <v>7</v>
      </c>
      <c r="AG8" s="12">
        <f t="shared" si="5"/>
        <v>2</v>
      </c>
      <c r="AH8" s="12">
        <f t="shared" si="6"/>
        <v>5</v>
      </c>
      <c r="AI8" s="12">
        <f t="shared" si="7"/>
        <v>6</v>
      </c>
      <c r="AJ8" s="12">
        <f t="shared" si="8"/>
        <v>0</v>
      </c>
      <c r="AK8" s="12">
        <f t="shared" si="9"/>
        <v>25</v>
      </c>
      <c r="AL8" s="13">
        <f t="shared" si="10"/>
        <v>25</v>
      </c>
      <c r="AM8" s="13">
        <f t="shared" si="11"/>
        <v>10</v>
      </c>
      <c r="AN8" s="13">
        <f t="shared" si="12"/>
        <v>10</v>
      </c>
      <c r="AO8" s="14">
        <f t="shared" si="13"/>
        <v>45</v>
      </c>
      <c r="AP8">
        <f t="shared" si="14"/>
        <v>9</v>
      </c>
      <c r="AQ8">
        <f t="shared" si="15"/>
        <v>9</v>
      </c>
      <c r="AR8">
        <f t="shared" si="16"/>
        <v>9</v>
      </c>
    </row>
    <row r="9" spans="1:44" ht="18" customHeight="1">
      <c r="A9" s="10">
        <v>4</v>
      </c>
      <c r="B9" s="24" t="s">
        <v>31</v>
      </c>
      <c r="C9" s="25">
        <v>0</v>
      </c>
      <c r="D9" s="26">
        <v>4</v>
      </c>
      <c r="E9" s="25">
        <v>600</v>
      </c>
      <c r="F9" s="26">
        <v>7</v>
      </c>
      <c r="G9" s="25">
        <v>800</v>
      </c>
      <c r="H9" s="26">
        <v>6</v>
      </c>
      <c r="I9" s="25">
        <v>1460</v>
      </c>
      <c r="J9" s="26">
        <v>7</v>
      </c>
      <c r="K9" s="25">
        <v>2440</v>
      </c>
      <c r="L9" s="26">
        <v>2</v>
      </c>
      <c r="M9" s="27">
        <v>1120</v>
      </c>
      <c r="N9" s="26">
        <v>3</v>
      </c>
      <c r="O9" s="27">
        <v>1720</v>
      </c>
      <c r="P9" s="26">
        <v>3</v>
      </c>
      <c r="Q9" s="25">
        <v>0</v>
      </c>
      <c r="R9" s="26">
        <v>25</v>
      </c>
      <c r="S9" s="23"/>
      <c r="T9" s="22"/>
      <c r="U9" s="23"/>
      <c r="V9" s="22">
        <v>25</v>
      </c>
      <c r="W9" s="21">
        <f>IF(B9="","",SUM(C9+E9+G9+I9+K9+M9+O9+Q9+S9+U9))</f>
        <v>8140</v>
      </c>
      <c r="X9" s="21">
        <f>IF(B9="","",SUM(D9+F9+H9+J9+L9+N9+P9+R9+T9+V9))</f>
        <v>82</v>
      </c>
      <c r="Y9" s="21">
        <f>IF(B9="","",AO9)</f>
        <v>57</v>
      </c>
      <c r="Z9" s="21">
        <f>IF(B9="","",SUM(X9-Y9))</f>
        <v>25</v>
      </c>
      <c r="AB9" s="12">
        <f t="shared" si="0"/>
        <v>4</v>
      </c>
      <c r="AC9" s="12">
        <f t="shared" si="2"/>
        <v>7</v>
      </c>
      <c r="AD9" s="12">
        <f t="shared" si="3"/>
        <v>6</v>
      </c>
      <c r="AE9" s="12">
        <f t="shared" si="1"/>
        <v>7</v>
      </c>
      <c r="AF9" s="12">
        <f t="shared" si="4"/>
        <v>2</v>
      </c>
      <c r="AG9" s="12">
        <f t="shared" si="5"/>
        <v>3</v>
      </c>
      <c r="AH9" s="12">
        <f t="shared" si="6"/>
        <v>3</v>
      </c>
      <c r="AI9" s="12">
        <f t="shared" si="7"/>
        <v>25</v>
      </c>
      <c r="AJ9" s="12">
        <f t="shared" si="8"/>
        <v>0</v>
      </c>
      <c r="AK9" s="12">
        <f t="shared" si="9"/>
        <v>25</v>
      </c>
      <c r="AL9" s="13">
        <f t="shared" si="10"/>
        <v>25</v>
      </c>
      <c r="AM9" s="13">
        <f t="shared" si="11"/>
        <v>25</v>
      </c>
      <c r="AN9" s="13">
        <f t="shared" si="12"/>
        <v>7</v>
      </c>
      <c r="AO9" s="14">
        <f t="shared" si="13"/>
        <v>57</v>
      </c>
      <c r="AP9">
        <f t="shared" si="14"/>
        <v>9</v>
      </c>
      <c r="AQ9">
        <f t="shared" si="15"/>
        <v>9</v>
      </c>
      <c r="AR9">
        <f t="shared" si="16"/>
        <v>9</v>
      </c>
    </row>
    <row r="10" spans="1:44" ht="18" customHeight="1">
      <c r="A10" s="10">
        <v>5</v>
      </c>
      <c r="B10" s="24" t="s">
        <v>33</v>
      </c>
      <c r="C10" s="25">
        <v>0</v>
      </c>
      <c r="D10" s="26">
        <v>4</v>
      </c>
      <c r="E10" s="25">
        <v>500</v>
      </c>
      <c r="F10" s="26">
        <v>9</v>
      </c>
      <c r="G10" s="25">
        <v>620</v>
      </c>
      <c r="H10" s="26">
        <v>8</v>
      </c>
      <c r="I10" s="25">
        <v>1780</v>
      </c>
      <c r="J10" s="26">
        <v>4</v>
      </c>
      <c r="K10" s="25">
        <v>540</v>
      </c>
      <c r="L10" s="26">
        <v>8</v>
      </c>
      <c r="M10" s="27">
        <v>2340</v>
      </c>
      <c r="N10" s="26">
        <v>1</v>
      </c>
      <c r="O10" s="27">
        <v>0</v>
      </c>
      <c r="P10" s="26">
        <v>25</v>
      </c>
      <c r="Q10" s="25">
        <v>40</v>
      </c>
      <c r="R10" s="26">
        <v>2</v>
      </c>
      <c r="S10" s="23"/>
      <c r="T10" s="22"/>
      <c r="U10" s="23"/>
      <c r="V10" s="22">
        <v>25</v>
      </c>
      <c r="W10" s="21">
        <f>IF(B10="","",SUM(C10+E10+G10+I10+K10+M10+O10+Q10+S10+U10))</f>
        <v>5820</v>
      </c>
      <c r="X10" s="21">
        <f>IF(B10="","",SUM(D10+F10+H10+J10+L10+N10+P10+R10+T10+V10))</f>
        <v>86</v>
      </c>
      <c r="Y10" s="21">
        <f>IF(B10="","",AO10)</f>
        <v>59</v>
      </c>
      <c r="Z10" s="21">
        <f>IF(B10="","",SUM(X10-Y10))</f>
        <v>27</v>
      </c>
      <c r="AB10" s="12">
        <f t="shared" si="0"/>
        <v>4</v>
      </c>
      <c r="AC10" s="12">
        <f t="shared" si="2"/>
        <v>9</v>
      </c>
      <c r="AD10" s="12">
        <f t="shared" si="3"/>
        <v>8</v>
      </c>
      <c r="AE10" s="12">
        <f t="shared" si="1"/>
        <v>4</v>
      </c>
      <c r="AF10" s="12">
        <f t="shared" si="4"/>
        <v>8</v>
      </c>
      <c r="AG10" s="12">
        <f t="shared" si="5"/>
        <v>1</v>
      </c>
      <c r="AH10" s="12">
        <f t="shared" si="6"/>
        <v>25</v>
      </c>
      <c r="AI10" s="12">
        <f t="shared" si="7"/>
        <v>2</v>
      </c>
      <c r="AJ10" s="12">
        <f t="shared" si="8"/>
        <v>0</v>
      </c>
      <c r="AK10" s="12">
        <f t="shared" si="9"/>
        <v>25</v>
      </c>
      <c r="AL10" s="13">
        <f t="shared" si="10"/>
        <v>25</v>
      </c>
      <c r="AM10" s="13">
        <f t="shared" si="11"/>
        <v>25</v>
      </c>
      <c r="AN10" s="13">
        <f t="shared" si="12"/>
        <v>9</v>
      </c>
      <c r="AO10" s="14">
        <f t="shared" si="13"/>
        <v>59</v>
      </c>
      <c r="AP10">
        <f t="shared" si="14"/>
        <v>9</v>
      </c>
      <c r="AQ10">
        <f t="shared" si="15"/>
        <v>9</v>
      </c>
      <c r="AR10">
        <f t="shared" si="16"/>
        <v>9</v>
      </c>
    </row>
    <row r="11" spans="1:44" ht="18" customHeight="1">
      <c r="A11" s="10">
        <v>6</v>
      </c>
      <c r="B11" s="24" t="s">
        <v>34</v>
      </c>
      <c r="C11" s="25">
        <v>0</v>
      </c>
      <c r="D11" s="26">
        <v>4</v>
      </c>
      <c r="E11" s="25">
        <v>1280</v>
      </c>
      <c r="F11" s="26">
        <v>4</v>
      </c>
      <c r="G11" s="25">
        <v>640</v>
      </c>
      <c r="H11" s="26">
        <v>7</v>
      </c>
      <c r="I11" s="25">
        <v>2380</v>
      </c>
      <c r="J11" s="26">
        <v>3</v>
      </c>
      <c r="K11" s="25">
        <v>1320</v>
      </c>
      <c r="L11" s="26">
        <v>6</v>
      </c>
      <c r="M11" s="27">
        <v>480</v>
      </c>
      <c r="N11" s="26">
        <v>6</v>
      </c>
      <c r="O11" s="27">
        <v>120</v>
      </c>
      <c r="P11" s="26">
        <v>8</v>
      </c>
      <c r="Q11" s="25">
        <v>0</v>
      </c>
      <c r="R11" s="26">
        <v>25</v>
      </c>
      <c r="S11" s="23"/>
      <c r="T11" s="22"/>
      <c r="U11" s="23"/>
      <c r="V11" s="22">
        <v>25</v>
      </c>
      <c r="W11" s="21">
        <f>IF(B11="","",SUM(C11+E11+G11+I11+K11+M11+O11+Q11+S11+U11))</f>
        <v>6220</v>
      </c>
      <c r="X11" s="21">
        <f>IF(B11="","",SUM(D11+F11+H11+J11+L11+N11+P11+R11+T11+V11))</f>
        <v>88</v>
      </c>
      <c r="Y11" s="21">
        <f>IF(B11="","",AO11)</f>
        <v>58</v>
      </c>
      <c r="Z11" s="21">
        <f>IF(B11="","",SUM(X11-Y11))</f>
        <v>30</v>
      </c>
      <c r="AB11" s="12">
        <f t="shared" si="0"/>
        <v>4</v>
      </c>
      <c r="AC11" s="12">
        <f t="shared" si="2"/>
        <v>4</v>
      </c>
      <c r="AD11" s="12">
        <f t="shared" si="3"/>
        <v>7</v>
      </c>
      <c r="AE11" s="12">
        <f t="shared" si="1"/>
        <v>3</v>
      </c>
      <c r="AF11" s="12">
        <f t="shared" si="4"/>
        <v>6</v>
      </c>
      <c r="AG11" s="12">
        <f t="shared" si="5"/>
        <v>6</v>
      </c>
      <c r="AH11" s="12">
        <f t="shared" si="6"/>
        <v>8</v>
      </c>
      <c r="AI11" s="12">
        <f t="shared" si="7"/>
        <v>25</v>
      </c>
      <c r="AJ11" s="12">
        <f t="shared" si="8"/>
        <v>0</v>
      </c>
      <c r="AK11" s="12">
        <f t="shared" si="9"/>
        <v>25</v>
      </c>
      <c r="AL11" s="13">
        <f t="shared" si="10"/>
        <v>25</v>
      </c>
      <c r="AM11" s="13">
        <f t="shared" si="11"/>
        <v>25</v>
      </c>
      <c r="AN11" s="13">
        <f t="shared" si="12"/>
        <v>8</v>
      </c>
      <c r="AO11" s="14">
        <f t="shared" si="13"/>
        <v>58</v>
      </c>
      <c r="AP11">
        <f t="shared" si="14"/>
        <v>9</v>
      </c>
      <c r="AQ11">
        <f t="shared" si="15"/>
        <v>9</v>
      </c>
      <c r="AR11">
        <f t="shared" si="16"/>
        <v>9</v>
      </c>
    </row>
    <row r="12" spans="1:44" ht="18" customHeight="1">
      <c r="A12" s="10">
        <v>7</v>
      </c>
      <c r="B12" s="28" t="s">
        <v>23</v>
      </c>
      <c r="C12" s="25">
        <v>0</v>
      </c>
      <c r="D12" s="26">
        <v>4</v>
      </c>
      <c r="E12" s="25">
        <v>640</v>
      </c>
      <c r="F12" s="26">
        <v>6</v>
      </c>
      <c r="G12" s="25">
        <v>520</v>
      </c>
      <c r="H12" s="26">
        <v>9</v>
      </c>
      <c r="I12" s="25">
        <v>1320</v>
      </c>
      <c r="J12" s="26">
        <v>8</v>
      </c>
      <c r="K12" s="25">
        <v>200</v>
      </c>
      <c r="L12" s="26">
        <v>9</v>
      </c>
      <c r="M12" s="27">
        <v>640</v>
      </c>
      <c r="N12" s="26">
        <v>5</v>
      </c>
      <c r="O12" s="27">
        <v>1840</v>
      </c>
      <c r="P12" s="26">
        <v>2</v>
      </c>
      <c r="Q12" s="25">
        <v>0</v>
      </c>
      <c r="R12" s="26">
        <v>25</v>
      </c>
      <c r="S12" s="23"/>
      <c r="T12" s="22"/>
      <c r="U12" s="23"/>
      <c r="V12" s="22">
        <v>25</v>
      </c>
      <c r="W12" s="21">
        <f>IF(B12="","",SUM(C12+E12+G12+I12+K12+M12+O12+Q12+S12+U12))</f>
        <v>5160</v>
      </c>
      <c r="X12" s="21">
        <f>IF(B12="","",SUM(D12+F12+H12+J12+L12+N12+P12+R12+T12+V12))</f>
        <v>93</v>
      </c>
      <c r="Y12" s="21">
        <f>IF(B12="","",AO12)</f>
        <v>59</v>
      </c>
      <c r="Z12" s="21">
        <f>IF(B12="","",SUM(X12-Y12))</f>
        <v>34</v>
      </c>
      <c r="AB12" s="12">
        <f t="shared" si="0"/>
        <v>4</v>
      </c>
      <c r="AC12" s="12">
        <f t="shared" si="2"/>
        <v>6</v>
      </c>
      <c r="AD12" s="12">
        <f t="shared" si="3"/>
        <v>9</v>
      </c>
      <c r="AE12" s="12">
        <f t="shared" si="1"/>
        <v>8</v>
      </c>
      <c r="AF12" s="12">
        <f t="shared" si="4"/>
        <v>9</v>
      </c>
      <c r="AG12" s="12">
        <f t="shared" si="5"/>
        <v>5</v>
      </c>
      <c r="AH12" s="12">
        <f t="shared" si="6"/>
        <v>2</v>
      </c>
      <c r="AI12" s="12">
        <f t="shared" si="7"/>
        <v>25</v>
      </c>
      <c r="AJ12" s="12">
        <f t="shared" si="8"/>
        <v>0</v>
      </c>
      <c r="AK12" s="12">
        <f t="shared" si="9"/>
        <v>25</v>
      </c>
      <c r="AL12" s="13">
        <f t="shared" si="10"/>
        <v>25</v>
      </c>
      <c r="AM12" s="13">
        <f t="shared" si="11"/>
        <v>25</v>
      </c>
      <c r="AN12" s="13">
        <f t="shared" si="12"/>
        <v>9</v>
      </c>
      <c r="AO12" s="14">
        <f t="shared" si="13"/>
        <v>59</v>
      </c>
      <c r="AP12">
        <f t="shared" si="14"/>
        <v>9</v>
      </c>
      <c r="AQ12">
        <f t="shared" si="15"/>
        <v>9</v>
      </c>
      <c r="AR12">
        <f t="shared" si="16"/>
        <v>9</v>
      </c>
    </row>
    <row r="13" spans="1:44" ht="18" customHeight="1">
      <c r="A13" s="10">
        <v>8</v>
      </c>
      <c r="B13" s="24" t="s">
        <v>26</v>
      </c>
      <c r="C13" s="25">
        <v>0</v>
      </c>
      <c r="D13" s="26">
        <v>4</v>
      </c>
      <c r="E13" s="25">
        <v>400</v>
      </c>
      <c r="F13" s="26">
        <v>10</v>
      </c>
      <c r="G13" s="25">
        <v>26960</v>
      </c>
      <c r="H13" s="26">
        <v>1</v>
      </c>
      <c r="I13" s="25">
        <v>840</v>
      </c>
      <c r="J13" s="26">
        <v>9</v>
      </c>
      <c r="K13" s="25">
        <v>0</v>
      </c>
      <c r="L13" s="26">
        <v>25</v>
      </c>
      <c r="M13" s="27">
        <v>340</v>
      </c>
      <c r="N13" s="26">
        <v>7</v>
      </c>
      <c r="O13" s="27">
        <v>760</v>
      </c>
      <c r="P13" s="26">
        <v>6</v>
      </c>
      <c r="Q13" s="25">
        <v>0</v>
      </c>
      <c r="R13" s="26">
        <v>25</v>
      </c>
      <c r="S13" s="23"/>
      <c r="T13" s="22"/>
      <c r="U13" s="23"/>
      <c r="V13" s="22">
        <v>25</v>
      </c>
      <c r="W13" s="21">
        <f>IF(B13="","",SUM(C13+E13+G13+I13+K13+M13+O13+Q13+S13+U13))</f>
        <v>29300</v>
      </c>
      <c r="X13" s="21">
        <f>IF(B13="","",SUM(D13+F13+H13+J13+L13+N13+P13+R13+T13+V13))</f>
        <v>112</v>
      </c>
      <c r="Y13" s="21">
        <f>IF(B13="","",AO13)</f>
        <v>75</v>
      </c>
      <c r="Z13" s="21">
        <f>IF(B13="","",SUM(X13-Y13))</f>
        <v>37</v>
      </c>
      <c r="AB13" s="12">
        <f t="shared" si="0"/>
        <v>4</v>
      </c>
      <c r="AC13" s="12">
        <f t="shared" si="2"/>
        <v>10</v>
      </c>
      <c r="AD13" s="12">
        <f t="shared" si="3"/>
        <v>1</v>
      </c>
      <c r="AE13" s="12">
        <f t="shared" si="1"/>
        <v>9</v>
      </c>
      <c r="AF13" s="12">
        <f t="shared" si="4"/>
        <v>25</v>
      </c>
      <c r="AG13" s="12">
        <f t="shared" si="5"/>
        <v>7</v>
      </c>
      <c r="AH13" s="12">
        <f t="shared" si="6"/>
        <v>6</v>
      </c>
      <c r="AI13" s="12">
        <f t="shared" si="7"/>
        <v>25</v>
      </c>
      <c r="AJ13" s="12">
        <f t="shared" si="8"/>
        <v>0</v>
      </c>
      <c r="AK13" s="12">
        <f t="shared" si="9"/>
        <v>25</v>
      </c>
      <c r="AL13" s="13">
        <f t="shared" si="10"/>
        <v>25</v>
      </c>
      <c r="AM13" s="13">
        <f t="shared" si="11"/>
        <v>25</v>
      </c>
      <c r="AN13" s="13">
        <f t="shared" si="12"/>
        <v>25</v>
      </c>
      <c r="AO13" s="14">
        <f t="shared" si="13"/>
        <v>75</v>
      </c>
      <c r="AP13">
        <f t="shared" si="14"/>
        <v>9</v>
      </c>
      <c r="AQ13">
        <f t="shared" si="15"/>
        <v>9</v>
      </c>
      <c r="AR13">
        <f t="shared" si="16"/>
        <v>9</v>
      </c>
    </row>
    <row r="14" spans="1:44" ht="18" customHeight="1">
      <c r="A14" s="10">
        <v>9</v>
      </c>
      <c r="B14" s="24" t="s">
        <v>22</v>
      </c>
      <c r="C14" s="25">
        <v>0</v>
      </c>
      <c r="D14" s="26">
        <v>4</v>
      </c>
      <c r="E14" s="25">
        <v>2080</v>
      </c>
      <c r="F14" s="26">
        <v>2</v>
      </c>
      <c r="G14" s="25">
        <v>10700</v>
      </c>
      <c r="H14" s="26">
        <v>2</v>
      </c>
      <c r="I14" s="25">
        <v>3200</v>
      </c>
      <c r="J14" s="26">
        <v>1</v>
      </c>
      <c r="K14" s="25">
        <v>2320</v>
      </c>
      <c r="L14" s="26">
        <v>3</v>
      </c>
      <c r="M14" s="27">
        <v>0</v>
      </c>
      <c r="N14" s="26">
        <v>25</v>
      </c>
      <c r="O14" s="27">
        <v>0</v>
      </c>
      <c r="P14" s="26">
        <v>25</v>
      </c>
      <c r="Q14" s="25">
        <v>0</v>
      </c>
      <c r="R14" s="26">
        <v>25</v>
      </c>
      <c r="S14" s="23"/>
      <c r="T14" s="22"/>
      <c r="U14" s="23"/>
      <c r="V14" s="22">
        <v>25</v>
      </c>
      <c r="W14" s="21">
        <f>IF(B14="","",SUM(C14+E14+G14+I14+K14+M14+O14+Q14+S14+U14))</f>
        <v>18300</v>
      </c>
      <c r="X14" s="21">
        <f>IF(B14="","",SUM(D14+F14+H14+J14+L14+N14+P14+R14+T14+V14))</f>
        <v>112</v>
      </c>
      <c r="Y14" s="21">
        <f>IF(B14="","",AO14)</f>
        <v>75</v>
      </c>
      <c r="Z14" s="21">
        <f>IF(B14="","",SUM(X14-Y14))</f>
        <v>37</v>
      </c>
      <c r="AB14" s="12">
        <f t="shared" si="0"/>
        <v>4</v>
      </c>
      <c r="AC14" s="12">
        <f t="shared" si="2"/>
        <v>2</v>
      </c>
      <c r="AD14" s="12">
        <f t="shared" si="3"/>
        <v>2</v>
      </c>
      <c r="AE14" s="12">
        <f t="shared" si="1"/>
        <v>1</v>
      </c>
      <c r="AF14" s="12">
        <f t="shared" si="4"/>
        <v>3</v>
      </c>
      <c r="AG14" s="12">
        <f t="shared" si="5"/>
        <v>25</v>
      </c>
      <c r="AH14" s="12">
        <f t="shared" si="6"/>
        <v>25</v>
      </c>
      <c r="AI14" s="12">
        <f t="shared" si="7"/>
        <v>25</v>
      </c>
      <c r="AJ14" s="12">
        <f t="shared" si="8"/>
        <v>0</v>
      </c>
      <c r="AK14" s="12">
        <f t="shared" si="9"/>
        <v>25</v>
      </c>
      <c r="AL14" s="13">
        <f t="shared" si="10"/>
        <v>25</v>
      </c>
      <c r="AM14" s="13">
        <f t="shared" si="11"/>
        <v>25</v>
      </c>
      <c r="AN14" s="13">
        <f t="shared" si="12"/>
        <v>25</v>
      </c>
      <c r="AO14" s="14">
        <f t="shared" si="13"/>
        <v>75</v>
      </c>
      <c r="AP14">
        <f t="shared" si="14"/>
        <v>9</v>
      </c>
      <c r="AQ14">
        <f t="shared" si="15"/>
        <v>9</v>
      </c>
      <c r="AR14">
        <f t="shared" si="16"/>
        <v>9</v>
      </c>
    </row>
    <row r="15" spans="1:44" ht="18" customHeight="1">
      <c r="A15" s="10">
        <v>10</v>
      </c>
      <c r="B15" s="28" t="s">
        <v>25</v>
      </c>
      <c r="C15" s="25">
        <v>0</v>
      </c>
      <c r="D15" s="26">
        <v>4</v>
      </c>
      <c r="E15" s="25">
        <v>560</v>
      </c>
      <c r="F15" s="26">
        <v>8</v>
      </c>
      <c r="G15" s="25">
        <v>1760</v>
      </c>
      <c r="H15" s="26">
        <v>5</v>
      </c>
      <c r="I15" s="25">
        <v>140</v>
      </c>
      <c r="J15" s="26">
        <v>11</v>
      </c>
      <c r="K15" s="25">
        <v>180</v>
      </c>
      <c r="L15" s="26">
        <v>10</v>
      </c>
      <c r="M15" s="27">
        <v>140</v>
      </c>
      <c r="N15" s="26">
        <v>10</v>
      </c>
      <c r="O15" s="27">
        <v>460</v>
      </c>
      <c r="P15" s="26">
        <v>7</v>
      </c>
      <c r="Q15" s="25">
        <v>0</v>
      </c>
      <c r="R15" s="26">
        <v>6</v>
      </c>
      <c r="S15" s="23"/>
      <c r="T15" s="22"/>
      <c r="U15" s="23"/>
      <c r="V15" s="22">
        <v>25</v>
      </c>
      <c r="W15" s="21">
        <f>IF(B15="","",SUM(C15+E15+G15+I15+K15+M15+O15+Q15+S15+U15))</f>
        <v>3240</v>
      </c>
      <c r="X15" s="21">
        <f>IF(B15="","",SUM(D15+F15+H15+J15+L15+N15+P15+R15+T15+V15))</f>
        <v>86</v>
      </c>
      <c r="Y15" s="21">
        <f>IF(B15="","",AO15)</f>
        <v>46</v>
      </c>
      <c r="Z15" s="21">
        <f>IF(B15="","",SUM(X15-Y15))</f>
        <v>40</v>
      </c>
      <c r="AB15" s="12">
        <f t="shared" si="0"/>
        <v>4</v>
      </c>
      <c r="AC15" s="12">
        <f t="shared" si="2"/>
        <v>8</v>
      </c>
      <c r="AD15" s="12">
        <f t="shared" si="3"/>
        <v>5</v>
      </c>
      <c r="AE15" s="12">
        <f t="shared" si="1"/>
        <v>11</v>
      </c>
      <c r="AF15" s="12">
        <f t="shared" si="4"/>
        <v>10</v>
      </c>
      <c r="AG15" s="12">
        <f t="shared" si="5"/>
        <v>10</v>
      </c>
      <c r="AH15" s="12">
        <f t="shared" si="6"/>
        <v>7</v>
      </c>
      <c r="AI15" s="12">
        <f t="shared" si="7"/>
        <v>6</v>
      </c>
      <c r="AJ15" s="12">
        <f t="shared" si="8"/>
        <v>0</v>
      </c>
      <c r="AK15" s="12">
        <f t="shared" si="9"/>
        <v>25</v>
      </c>
      <c r="AL15" s="13">
        <f t="shared" si="10"/>
        <v>25</v>
      </c>
      <c r="AM15" s="13">
        <f t="shared" si="11"/>
        <v>11</v>
      </c>
      <c r="AN15" s="13">
        <f t="shared" si="12"/>
        <v>10</v>
      </c>
      <c r="AO15" s="14">
        <f t="shared" si="13"/>
        <v>46</v>
      </c>
      <c r="AP15">
        <f t="shared" si="14"/>
        <v>9</v>
      </c>
      <c r="AQ15">
        <f t="shared" si="15"/>
        <v>9</v>
      </c>
      <c r="AR15">
        <f t="shared" si="16"/>
        <v>9</v>
      </c>
    </row>
    <row r="16" spans="1:44" ht="18" customHeight="1">
      <c r="A16" s="10">
        <v>11</v>
      </c>
      <c r="B16" s="24" t="s">
        <v>32</v>
      </c>
      <c r="C16" s="25">
        <v>0</v>
      </c>
      <c r="D16" s="26">
        <v>4</v>
      </c>
      <c r="E16" s="25">
        <v>0</v>
      </c>
      <c r="F16" s="26">
        <v>25</v>
      </c>
      <c r="G16" s="25">
        <v>3120</v>
      </c>
      <c r="H16" s="26">
        <v>3</v>
      </c>
      <c r="I16" s="25">
        <v>0</v>
      </c>
      <c r="J16" s="26">
        <v>25</v>
      </c>
      <c r="K16" s="25">
        <v>2260</v>
      </c>
      <c r="L16" s="26">
        <v>4</v>
      </c>
      <c r="M16" s="27">
        <v>240</v>
      </c>
      <c r="N16" s="26">
        <v>8</v>
      </c>
      <c r="O16" s="27">
        <v>0</v>
      </c>
      <c r="P16" s="26">
        <v>25</v>
      </c>
      <c r="Q16" s="25">
        <v>0</v>
      </c>
      <c r="R16" s="26">
        <v>6</v>
      </c>
      <c r="S16" s="23"/>
      <c r="T16" s="22"/>
      <c r="U16" s="23"/>
      <c r="V16" s="22">
        <v>25</v>
      </c>
      <c r="W16" s="21">
        <f>IF(B16="","",SUM(C16+E16+G16+I16+K16+M16+O16+Q16+S16+U16))</f>
        <v>5620</v>
      </c>
      <c r="X16" s="21">
        <f>IF(B16="","",SUM(D16+F16+H16+J16+L16+N16+P16+R16+T16+V16))</f>
        <v>125</v>
      </c>
      <c r="Y16" s="21">
        <f>IF(B16="","",AO16)</f>
        <v>75</v>
      </c>
      <c r="Z16" s="21">
        <f>IF(B16="","",SUM(X16-Y16))</f>
        <v>50</v>
      </c>
      <c r="AB16" s="12">
        <f t="shared" si="0"/>
        <v>4</v>
      </c>
      <c r="AC16" s="12">
        <f t="shared" si="2"/>
        <v>25</v>
      </c>
      <c r="AD16" s="12">
        <f t="shared" si="3"/>
        <v>3</v>
      </c>
      <c r="AE16" s="12">
        <f t="shared" si="1"/>
        <v>25</v>
      </c>
      <c r="AF16" s="12">
        <f t="shared" si="4"/>
        <v>4</v>
      </c>
      <c r="AG16" s="12">
        <f t="shared" si="5"/>
        <v>8</v>
      </c>
      <c r="AH16" s="12">
        <f t="shared" si="6"/>
        <v>25</v>
      </c>
      <c r="AI16" s="12">
        <f t="shared" si="7"/>
        <v>6</v>
      </c>
      <c r="AJ16" s="12">
        <f t="shared" si="8"/>
        <v>0</v>
      </c>
      <c r="AK16" s="12">
        <f t="shared" si="9"/>
        <v>25</v>
      </c>
      <c r="AL16" s="13">
        <f t="shared" si="10"/>
        <v>25</v>
      </c>
      <c r="AM16" s="13">
        <f t="shared" si="11"/>
        <v>25</v>
      </c>
      <c r="AN16" s="13">
        <f t="shared" si="12"/>
        <v>25</v>
      </c>
      <c r="AO16" s="14">
        <f t="shared" si="13"/>
        <v>75</v>
      </c>
      <c r="AP16">
        <f t="shared" si="14"/>
        <v>9</v>
      </c>
      <c r="AQ16">
        <f t="shared" si="15"/>
        <v>9</v>
      </c>
      <c r="AR16">
        <f t="shared" si="16"/>
        <v>9</v>
      </c>
    </row>
    <row r="17" spans="1:44" ht="18" customHeight="1">
      <c r="A17" s="10">
        <v>12</v>
      </c>
      <c r="B17" s="24" t="s">
        <v>29</v>
      </c>
      <c r="C17" s="25">
        <v>0</v>
      </c>
      <c r="D17" s="26">
        <v>4</v>
      </c>
      <c r="E17" s="25">
        <v>200</v>
      </c>
      <c r="F17" s="26">
        <v>11</v>
      </c>
      <c r="G17" s="25">
        <v>0</v>
      </c>
      <c r="H17" s="26">
        <v>14</v>
      </c>
      <c r="I17" s="25">
        <v>0</v>
      </c>
      <c r="J17" s="26">
        <v>14</v>
      </c>
      <c r="K17" s="25">
        <v>0</v>
      </c>
      <c r="L17" s="26">
        <v>13</v>
      </c>
      <c r="M17" s="27">
        <v>0</v>
      </c>
      <c r="N17" s="26">
        <v>25</v>
      </c>
      <c r="O17" s="27">
        <v>0</v>
      </c>
      <c r="P17" s="26">
        <v>25</v>
      </c>
      <c r="Q17" s="25">
        <v>0</v>
      </c>
      <c r="R17" s="26">
        <v>25</v>
      </c>
      <c r="S17" s="23"/>
      <c r="T17" s="22"/>
      <c r="U17" s="23"/>
      <c r="V17" s="22">
        <v>25</v>
      </c>
      <c r="W17" s="21">
        <f>IF(B17="","",SUM(C17+E17+G17+I17+K17+M17+O17+Q17+S17+U17))</f>
        <v>200</v>
      </c>
      <c r="X17" s="21">
        <f>IF(B17="","",SUM(D17+F17+H17+J17+L17+N17+P17+R17+T17+V17))</f>
        <v>156</v>
      </c>
      <c r="Y17" s="21">
        <f>IF(B17="","",AO17)</f>
        <v>75</v>
      </c>
      <c r="Z17" s="21">
        <f>IF(B17="","",SUM(X17-Y17))</f>
        <v>81</v>
      </c>
      <c r="AB17" s="12">
        <f t="shared" si="0"/>
        <v>4</v>
      </c>
      <c r="AC17" s="12">
        <f t="shared" si="2"/>
        <v>11</v>
      </c>
      <c r="AD17" s="12">
        <f t="shared" si="3"/>
        <v>14</v>
      </c>
      <c r="AE17" s="12">
        <f t="shared" si="1"/>
        <v>14</v>
      </c>
      <c r="AF17" s="12">
        <f t="shared" si="4"/>
        <v>13</v>
      </c>
      <c r="AG17" s="12">
        <f t="shared" si="5"/>
        <v>25</v>
      </c>
      <c r="AH17" s="12">
        <f t="shared" si="6"/>
        <v>25</v>
      </c>
      <c r="AI17" s="12">
        <f t="shared" si="7"/>
        <v>25</v>
      </c>
      <c r="AJ17" s="12">
        <f t="shared" si="8"/>
        <v>0</v>
      </c>
      <c r="AK17" s="12">
        <f t="shared" si="9"/>
        <v>25</v>
      </c>
      <c r="AL17" s="13">
        <f t="shared" si="10"/>
        <v>25</v>
      </c>
      <c r="AM17" s="13">
        <f t="shared" si="11"/>
        <v>25</v>
      </c>
      <c r="AN17" s="13">
        <f t="shared" si="12"/>
        <v>25</v>
      </c>
      <c r="AO17" s="14">
        <f t="shared" si="13"/>
        <v>75</v>
      </c>
      <c r="AP17">
        <f t="shared" si="14"/>
        <v>9</v>
      </c>
      <c r="AQ17">
        <f t="shared" si="15"/>
        <v>9</v>
      </c>
      <c r="AR17">
        <f t="shared" si="16"/>
        <v>9</v>
      </c>
    </row>
    <row r="18" spans="1:44" ht="18" customHeight="1">
      <c r="A18" s="10">
        <v>13</v>
      </c>
      <c r="B18" s="24" t="s">
        <v>30</v>
      </c>
      <c r="C18" s="25">
        <v>0</v>
      </c>
      <c r="D18" s="26">
        <v>4</v>
      </c>
      <c r="E18" s="25">
        <v>0</v>
      </c>
      <c r="F18" s="26">
        <v>25</v>
      </c>
      <c r="G18" s="25">
        <v>0</v>
      </c>
      <c r="H18" s="26">
        <v>14</v>
      </c>
      <c r="I18" s="25">
        <v>1600</v>
      </c>
      <c r="J18" s="26">
        <v>6</v>
      </c>
      <c r="K18" s="25">
        <v>0</v>
      </c>
      <c r="L18" s="26">
        <v>25</v>
      </c>
      <c r="M18" s="27">
        <v>0</v>
      </c>
      <c r="N18" s="26">
        <v>25</v>
      </c>
      <c r="O18" s="27">
        <v>0</v>
      </c>
      <c r="P18" s="26">
        <v>25</v>
      </c>
      <c r="Q18" s="25">
        <v>0</v>
      </c>
      <c r="R18" s="26">
        <v>25</v>
      </c>
      <c r="S18" s="23"/>
      <c r="T18" s="22"/>
      <c r="U18" s="23"/>
      <c r="V18" s="22">
        <v>25</v>
      </c>
      <c r="W18" s="21">
        <f>IF(B18="","",SUM(C18+E18+G18+I18+K18+M18+O18+Q18+S18+U18))</f>
        <v>1600</v>
      </c>
      <c r="X18" s="21">
        <f>IF(B18="","",SUM(D18+F18+H18+J18+L18+N18+P18+R18+T18+V18))</f>
        <v>174</v>
      </c>
      <c r="Y18" s="21">
        <f>IF(B18="","",AO18)</f>
        <v>75</v>
      </c>
      <c r="Z18" s="21">
        <f>IF(B18="","",SUM(X18-Y18))</f>
        <v>99</v>
      </c>
      <c r="AB18" s="12">
        <f t="shared" si="0"/>
        <v>4</v>
      </c>
      <c r="AC18" s="12">
        <f t="shared" si="2"/>
        <v>25</v>
      </c>
      <c r="AD18" s="12">
        <f t="shared" si="3"/>
        <v>14</v>
      </c>
      <c r="AE18" s="12">
        <f t="shared" si="1"/>
        <v>6</v>
      </c>
      <c r="AF18" s="12">
        <f t="shared" si="4"/>
        <v>25</v>
      </c>
      <c r="AG18" s="12">
        <f t="shared" si="5"/>
        <v>25</v>
      </c>
      <c r="AH18" s="12">
        <f t="shared" si="6"/>
        <v>25</v>
      </c>
      <c r="AI18" s="12">
        <f t="shared" si="7"/>
        <v>25</v>
      </c>
      <c r="AJ18" s="12">
        <f t="shared" si="8"/>
        <v>0</v>
      </c>
      <c r="AK18" s="12">
        <f t="shared" si="9"/>
        <v>25</v>
      </c>
      <c r="AL18" s="13">
        <f t="shared" si="10"/>
        <v>25</v>
      </c>
      <c r="AM18" s="13">
        <f t="shared" si="11"/>
        <v>25</v>
      </c>
      <c r="AN18" s="13">
        <f t="shared" si="12"/>
        <v>25</v>
      </c>
      <c r="AO18" s="14">
        <f t="shared" si="13"/>
        <v>75</v>
      </c>
      <c r="AP18">
        <f t="shared" si="14"/>
        <v>9</v>
      </c>
      <c r="AQ18">
        <f t="shared" si="15"/>
        <v>9</v>
      </c>
      <c r="AR18">
        <f t="shared" si="16"/>
        <v>9</v>
      </c>
    </row>
    <row r="19" spans="1:44" ht="18" customHeight="1">
      <c r="A19" s="10">
        <v>14</v>
      </c>
      <c r="B19" s="24" t="s">
        <v>28</v>
      </c>
      <c r="C19" s="25">
        <v>0</v>
      </c>
      <c r="D19" s="26">
        <v>4</v>
      </c>
      <c r="E19" s="25">
        <v>0</v>
      </c>
      <c r="F19" s="26">
        <v>25</v>
      </c>
      <c r="G19" s="25">
        <v>0</v>
      </c>
      <c r="H19" s="26">
        <v>25</v>
      </c>
      <c r="I19" s="25">
        <v>0</v>
      </c>
      <c r="J19" s="26">
        <v>25</v>
      </c>
      <c r="K19" s="25">
        <v>0</v>
      </c>
      <c r="L19" s="26">
        <v>25</v>
      </c>
      <c r="M19" s="27">
        <v>0</v>
      </c>
      <c r="N19" s="26">
        <v>25</v>
      </c>
      <c r="O19" s="27">
        <v>0</v>
      </c>
      <c r="P19" s="26">
        <v>25</v>
      </c>
      <c r="Q19" s="25">
        <v>180</v>
      </c>
      <c r="R19" s="26">
        <v>1</v>
      </c>
      <c r="S19" s="23"/>
      <c r="T19" s="22"/>
      <c r="U19" s="23"/>
      <c r="V19" s="22">
        <v>25</v>
      </c>
      <c r="W19" s="21">
        <f>IF(B19="","",SUM(C19+E19+G19+I19+K19+M19+O19+Q19+S19+U19))</f>
        <v>180</v>
      </c>
      <c r="X19" s="21">
        <f>IF(B19="","",SUM(D19+F19+H19+J19+L19+N19+P19+R19+T19+V19))</f>
        <v>180</v>
      </c>
      <c r="Y19" s="21">
        <f>IF(B19="","",AO19)</f>
        <v>75</v>
      </c>
      <c r="Z19" s="21">
        <f>IF(B19="","",SUM(X19-Y19))</f>
        <v>105</v>
      </c>
      <c r="AB19" s="12">
        <f t="shared" si="0"/>
        <v>4</v>
      </c>
      <c r="AC19" s="12">
        <f t="shared" si="2"/>
        <v>25</v>
      </c>
      <c r="AD19" s="12">
        <f t="shared" si="3"/>
        <v>25</v>
      </c>
      <c r="AE19" s="12">
        <f t="shared" si="1"/>
        <v>25</v>
      </c>
      <c r="AF19" s="12">
        <f t="shared" si="4"/>
        <v>25</v>
      </c>
      <c r="AG19" s="12">
        <f t="shared" si="5"/>
        <v>25</v>
      </c>
      <c r="AH19" s="12">
        <f t="shared" si="6"/>
        <v>25</v>
      </c>
      <c r="AI19" s="12">
        <f t="shared" si="7"/>
        <v>1</v>
      </c>
      <c r="AJ19" s="12">
        <f t="shared" si="8"/>
        <v>0</v>
      </c>
      <c r="AK19" s="12">
        <f t="shared" si="9"/>
        <v>25</v>
      </c>
      <c r="AL19" s="13">
        <f t="shared" si="10"/>
        <v>25</v>
      </c>
      <c r="AM19" s="13">
        <f t="shared" si="11"/>
        <v>25</v>
      </c>
      <c r="AN19" s="13">
        <f t="shared" si="12"/>
        <v>25</v>
      </c>
      <c r="AO19" s="14">
        <f t="shared" si="13"/>
        <v>75</v>
      </c>
      <c r="AP19">
        <f t="shared" si="14"/>
        <v>9</v>
      </c>
      <c r="AQ19">
        <f t="shared" si="15"/>
        <v>9</v>
      </c>
      <c r="AR19">
        <f t="shared" si="16"/>
        <v>9</v>
      </c>
    </row>
    <row r="20" spans="1:44" ht="18" customHeight="1">
      <c r="A20" s="10">
        <v>15</v>
      </c>
      <c r="B20" s="24" t="s">
        <v>45</v>
      </c>
      <c r="C20" s="25">
        <v>0</v>
      </c>
      <c r="D20" s="26">
        <v>25</v>
      </c>
      <c r="E20" s="25">
        <v>0</v>
      </c>
      <c r="F20" s="26">
        <v>25</v>
      </c>
      <c r="G20" s="25">
        <v>0</v>
      </c>
      <c r="H20" s="26">
        <v>25</v>
      </c>
      <c r="I20" s="25">
        <v>0</v>
      </c>
      <c r="J20" s="26">
        <v>25</v>
      </c>
      <c r="K20" s="25">
        <v>0</v>
      </c>
      <c r="L20" s="26">
        <v>25</v>
      </c>
      <c r="M20" s="25">
        <v>0</v>
      </c>
      <c r="N20" s="26">
        <v>25</v>
      </c>
      <c r="O20" s="25">
        <v>10</v>
      </c>
      <c r="P20" s="26">
        <v>9</v>
      </c>
      <c r="Q20" s="25">
        <v>0</v>
      </c>
      <c r="R20" s="26">
        <v>25</v>
      </c>
      <c r="S20" s="23"/>
      <c r="T20" s="22"/>
      <c r="U20" s="23"/>
      <c r="V20" s="22">
        <v>25</v>
      </c>
      <c r="W20" s="21">
        <f>IF(B20="","",SUM(C20+E20+G20+I20+K20+M20+O20+Q20+S20+U20))</f>
        <v>10</v>
      </c>
      <c r="X20" s="21">
        <f>IF(B20="","",SUM(D20+F20+H20+J20+L20+N20+P20+R20+T20+V20))</f>
        <v>209</v>
      </c>
      <c r="Y20" s="21">
        <f>IF(B20="","",AO20)</f>
        <v>75</v>
      </c>
      <c r="Z20" s="21">
        <f>IF(B20="","",SUM(X20-Y20))</f>
        <v>134</v>
      </c>
      <c r="AB20" s="12">
        <f aca="true" t="shared" si="17" ref="AB20:AB28">D20</f>
        <v>25</v>
      </c>
      <c r="AC20" s="12">
        <f t="shared" si="2"/>
        <v>25</v>
      </c>
      <c r="AD20" s="12">
        <f t="shared" si="3"/>
        <v>25</v>
      </c>
      <c r="AE20" s="12">
        <f t="shared" si="1"/>
        <v>25</v>
      </c>
      <c r="AF20" s="12">
        <f t="shared" si="4"/>
        <v>25</v>
      </c>
      <c r="AG20" s="12">
        <f t="shared" si="5"/>
        <v>25</v>
      </c>
      <c r="AH20" s="12">
        <f t="shared" si="6"/>
        <v>9</v>
      </c>
      <c r="AI20" s="12">
        <f t="shared" si="7"/>
        <v>25</v>
      </c>
      <c r="AJ20" s="12">
        <f t="shared" si="8"/>
        <v>0</v>
      </c>
      <c r="AK20" s="12">
        <f t="shared" si="9"/>
        <v>25</v>
      </c>
      <c r="AL20" s="13">
        <f t="shared" si="10"/>
        <v>25</v>
      </c>
      <c r="AM20" s="13">
        <f t="shared" si="11"/>
        <v>25</v>
      </c>
      <c r="AN20" s="13">
        <f t="shared" si="12"/>
        <v>25</v>
      </c>
      <c r="AO20" s="14">
        <f t="shared" si="13"/>
        <v>75</v>
      </c>
      <c r="AP20">
        <f t="shared" si="14"/>
        <v>9</v>
      </c>
      <c r="AQ20">
        <f t="shared" si="15"/>
        <v>9</v>
      </c>
      <c r="AR20">
        <f t="shared" si="16"/>
        <v>9</v>
      </c>
    </row>
    <row r="21" spans="1:44" ht="18" customHeight="1">
      <c r="A21" s="10">
        <v>16</v>
      </c>
      <c r="B21" s="24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27"/>
      <c r="N21" s="26"/>
      <c r="O21" s="25"/>
      <c r="P21" s="26"/>
      <c r="Q21" s="25"/>
      <c r="R21" s="26"/>
      <c r="S21" s="23"/>
      <c r="T21" s="22"/>
      <c r="U21" s="23"/>
      <c r="V21" s="22"/>
      <c r="W21" s="21">
        <f aca="true" t="shared" si="18" ref="W21:W29">IF(B21="","",SUM(C21+E21+G21+I21+K21+M21+O21+Q21+S21+U21))</f>
      </c>
      <c r="X21" s="21">
        <f aca="true" t="shared" si="19" ref="X21:X29">IF(B21="","",SUM(D21+F21+H21+J21+L21+N21+P21+R21+T21+V21))</f>
      </c>
      <c r="Y21" s="21">
        <f aca="true" t="shared" si="20" ref="Y21:Y29">IF(B21="","",AO21)</f>
      </c>
      <c r="Z21" s="21">
        <f aca="true" t="shared" si="21" ref="Z21:Z29">IF(B21="","",SUM(X21-Y21))</f>
      </c>
      <c r="AB21" s="12">
        <f t="shared" si="17"/>
        <v>0</v>
      </c>
      <c r="AC21" s="12">
        <f t="shared" si="2"/>
        <v>0</v>
      </c>
      <c r="AD21" s="12">
        <f t="shared" si="3"/>
        <v>0</v>
      </c>
      <c r="AE21" s="12">
        <f t="shared" si="1"/>
        <v>0</v>
      </c>
      <c r="AF21" s="12">
        <f t="shared" si="4"/>
        <v>0</v>
      </c>
      <c r="AG21" s="12">
        <f t="shared" si="5"/>
        <v>0</v>
      </c>
      <c r="AH21" s="12">
        <f t="shared" si="6"/>
        <v>0</v>
      </c>
      <c r="AI21" s="12">
        <f t="shared" si="7"/>
        <v>0</v>
      </c>
      <c r="AJ21" s="12">
        <f t="shared" si="8"/>
        <v>0</v>
      </c>
      <c r="AK21" s="12">
        <f t="shared" si="9"/>
        <v>0</v>
      </c>
      <c r="AL21" s="13" t="str">
        <f t="shared" si="10"/>
        <v>0</v>
      </c>
      <c r="AM21" s="13" t="str">
        <f t="shared" si="11"/>
        <v>0</v>
      </c>
      <c r="AN21" s="13" t="str">
        <f t="shared" si="12"/>
        <v>0</v>
      </c>
      <c r="AO21" s="14">
        <f t="shared" si="13"/>
        <v>0</v>
      </c>
      <c r="AP21">
        <f t="shared" si="14"/>
        <v>0</v>
      </c>
      <c r="AQ21">
        <f t="shared" si="15"/>
        <v>0</v>
      </c>
      <c r="AR21">
        <f t="shared" si="16"/>
        <v>0</v>
      </c>
    </row>
    <row r="22" spans="1:44" ht="18" customHeight="1">
      <c r="A22" s="10">
        <v>17</v>
      </c>
      <c r="B22" s="24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7"/>
      <c r="N22" s="26"/>
      <c r="O22" s="27"/>
      <c r="P22" s="26"/>
      <c r="Q22" s="25"/>
      <c r="R22" s="26"/>
      <c r="S22" s="23"/>
      <c r="T22" s="22"/>
      <c r="U22" s="23"/>
      <c r="V22" s="22"/>
      <c r="W22" s="21">
        <f t="shared" si="18"/>
      </c>
      <c r="X22" s="21">
        <f t="shared" si="19"/>
      </c>
      <c r="Y22" s="21">
        <f t="shared" si="20"/>
      </c>
      <c r="Z22" s="21">
        <f t="shared" si="21"/>
      </c>
      <c r="AB22" s="12">
        <f t="shared" si="17"/>
        <v>0</v>
      </c>
      <c r="AC22" s="12">
        <f t="shared" si="2"/>
        <v>0</v>
      </c>
      <c r="AD22" s="12">
        <f t="shared" si="3"/>
        <v>0</v>
      </c>
      <c r="AE22" s="12">
        <f t="shared" si="1"/>
        <v>0</v>
      </c>
      <c r="AF22" s="12">
        <f t="shared" si="4"/>
        <v>0</v>
      </c>
      <c r="AG22" s="12">
        <f t="shared" si="5"/>
        <v>0</v>
      </c>
      <c r="AH22" s="12">
        <f t="shared" si="6"/>
        <v>0</v>
      </c>
      <c r="AI22" s="12">
        <f t="shared" si="7"/>
        <v>0</v>
      </c>
      <c r="AJ22" s="12">
        <f t="shared" si="8"/>
        <v>0</v>
      </c>
      <c r="AK22" s="12">
        <f t="shared" si="9"/>
        <v>0</v>
      </c>
      <c r="AL22" s="13" t="str">
        <f t="shared" si="10"/>
        <v>0</v>
      </c>
      <c r="AM22" s="13" t="str">
        <f t="shared" si="11"/>
        <v>0</v>
      </c>
      <c r="AN22" s="13" t="str">
        <f t="shared" si="12"/>
        <v>0</v>
      </c>
      <c r="AO22" s="14">
        <f t="shared" si="13"/>
        <v>0</v>
      </c>
      <c r="AP22">
        <f t="shared" si="14"/>
        <v>0</v>
      </c>
      <c r="AQ22">
        <f t="shared" si="15"/>
        <v>0</v>
      </c>
      <c r="AR22">
        <f t="shared" si="16"/>
        <v>0</v>
      </c>
    </row>
    <row r="23" spans="1:44" ht="18" customHeight="1">
      <c r="A23" s="10">
        <v>18</v>
      </c>
      <c r="B23" s="24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7"/>
      <c r="N23" s="26"/>
      <c r="O23" s="27"/>
      <c r="P23" s="26"/>
      <c r="Q23" s="25"/>
      <c r="R23" s="26"/>
      <c r="S23" s="23"/>
      <c r="T23" s="22"/>
      <c r="U23" s="23"/>
      <c r="V23" s="22"/>
      <c r="W23" s="21">
        <f t="shared" si="18"/>
      </c>
      <c r="X23" s="21">
        <f t="shared" si="19"/>
      </c>
      <c r="Y23" s="21">
        <f t="shared" si="20"/>
      </c>
      <c r="Z23" s="21">
        <f t="shared" si="21"/>
      </c>
      <c r="AB23" s="12">
        <f t="shared" si="17"/>
        <v>0</v>
      </c>
      <c r="AC23" s="12">
        <f t="shared" si="2"/>
        <v>0</v>
      </c>
      <c r="AD23" s="12">
        <f t="shared" si="3"/>
        <v>0</v>
      </c>
      <c r="AE23" s="12">
        <f t="shared" si="1"/>
        <v>0</v>
      </c>
      <c r="AF23" s="12">
        <f t="shared" si="4"/>
        <v>0</v>
      </c>
      <c r="AG23" s="12">
        <f t="shared" si="5"/>
        <v>0</v>
      </c>
      <c r="AH23" s="12">
        <f t="shared" si="6"/>
        <v>0</v>
      </c>
      <c r="AI23" s="12">
        <f t="shared" si="7"/>
        <v>0</v>
      </c>
      <c r="AJ23" s="12">
        <f t="shared" si="8"/>
        <v>0</v>
      </c>
      <c r="AK23" s="12">
        <f t="shared" si="9"/>
        <v>0</v>
      </c>
      <c r="AL23" s="13" t="str">
        <f t="shared" si="10"/>
        <v>0</v>
      </c>
      <c r="AM23" s="13" t="str">
        <f t="shared" si="11"/>
        <v>0</v>
      </c>
      <c r="AN23" s="13" t="str">
        <f t="shared" si="12"/>
        <v>0</v>
      </c>
      <c r="AO23" s="14">
        <f t="shared" si="13"/>
        <v>0</v>
      </c>
      <c r="AP23">
        <f t="shared" si="14"/>
        <v>0</v>
      </c>
      <c r="AQ23">
        <f t="shared" si="15"/>
        <v>0</v>
      </c>
      <c r="AR23">
        <f t="shared" si="16"/>
        <v>0</v>
      </c>
    </row>
    <row r="24" spans="1:44" ht="18" customHeight="1">
      <c r="A24" s="10">
        <v>19</v>
      </c>
      <c r="B24" s="24"/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7"/>
      <c r="N24" s="26"/>
      <c r="O24" s="27"/>
      <c r="P24" s="26"/>
      <c r="Q24" s="25"/>
      <c r="R24" s="26"/>
      <c r="S24" s="23"/>
      <c r="T24" s="22"/>
      <c r="U24" s="23"/>
      <c r="V24" s="22"/>
      <c r="W24" s="21">
        <f t="shared" si="18"/>
      </c>
      <c r="X24" s="21">
        <f t="shared" si="19"/>
      </c>
      <c r="Y24" s="21">
        <f t="shared" si="20"/>
      </c>
      <c r="Z24" s="21">
        <f t="shared" si="21"/>
      </c>
      <c r="AB24" s="12">
        <f>D26</f>
        <v>0</v>
      </c>
      <c r="AC24" s="12">
        <f>F26</f>
        <v>0</v>
      </c>
      <c r="AD24" s="12">
        <f>H26</f>
        <v>0</v>
      </c>
      <c r="AE24" s="12">
        <f>J26</f>
        <v>0</v>
      </c>
      <c r="AF24" s="12">
        <f>L26</f>
        <v>0</v>
      </c>
      <c r="AG24" s="12">
        <f>N26</f>
        <v>0</v>
      </c>
      <c r="AH24" s="12">
        <f>P26</f>
        <v>0</v>
      </c>
      <c r="AI24" s="12">
        <f>R26</f>
        <v>0</v>
      </c>
      <c r="AJ24" s="12">
        <f>T26</f>
        <v>0</v>
      </c>
      <c r="AK24" s="12">
        <f>V26</f>
        <v>0</v>
      </c>
      <c r="AL24" s="13" t="str">
        <f t="shared" si="10"/>
        <v>0</v>
      </c>
      <c r="AM24" s="13" t="str">
        <f t="shared" si="11"/>
        <v>0</v>
      </c>
      <c r="AN24" s="13" t="str">
        <f t="shared" si="12"/>
        <v>0</v>
      </c>
      <c r="AO24" s="14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24"/>
      <c r="C25" s="25"/>
      <c r="D25" s="26"/>
      <c r="E25" s="25"/>
      <c r="F25" s="26"/>
      <c r="G25" s="25"/>
      <c r="H25" s="34"/>
      <c r="I25" s="33"/>
      <c r="J25" s="34"/>
      <c r="K25" s="25"/>
      <c r="L25" s="26"/>
      <c r="M25" s="27"/>
      <c r="N25" s="26"/>
      <c r="O25" s="27"/>
      <c r="P25" s="26"/>
      <c r="Q25" s="25"/>
      <c r="R25" s="26"/>
      <c r="S25" s="23"/>
      <c r="T25" s="22"/>
      <c r="U25" s="23"/>
      <c r="V25" s="22"/>
      <c r="W25" s="21">
        <f t="shared" si="18"/>
      </c>
      <c r="X25" s="21">
        <f t="shared" si="19"/>
      </c>
      <c r="Y25" s="21">
        <f t="shared" si="20"/>
      </c>
      <c r="Z25" s="21">
        <f t="shared" si="21"/>
      </c>
      <c r="AB25" s="12">
        <f t="shared" si="17"/>
        <v>0</v>
      </c>
      <c r="AC25" s="12">
        <f t="shared" si="2"/>
        <v>0</v>
      </c>
      <c r="AD25" s="12">
        <f t="shared" si="3"/>
        <v>0</v>
      </c>
      <c r="AE25" s="12">
        <f>J25</f>
        <v>0</v>
      </c>
      <c r="AF25" s="12">
        <f t="shared" si="4"/>
        <v>0</v>
      </c>
      <c r="AG25" s="12">
        <f t="shared" si="5"/>
        <v>0</v>
      </c>
      <c r="AH25" s="12">
        <f t="shared" si="6"/>
        <v>0</v>
      </c>
      <c r="AI25" s="12">
        <f t="shared" si="7"/>
        <v>0</v>
      </c>
      <c r="AJ25" s="12">
        <f t="shared" si="8"/>
        <v>0</v>
      </c>
      <c r="AK25" s="12">
        <f t="shared" si="9"/>
        <v>0</v>
      </c>
      <c r="AL25" s="13" t="str">
        <f t="shared" si="10"/>
        <v>0</v>
      </c>
      <c r="AM25" s="13" t="str">
        <f t="shared" si="11"/>
        <v>0</v>
      </c>
      <c r="AN25" s="13" t="str">
        <f t="shared" si="12"/>
        <v>0</v>
      </c>
      <c r="AO25" s="14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24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7"/>
      <c r="N26" s="26"/>
      <c r="O26" s="27"/>
      <c r="P26" s="26"/>
      <c r="Q26" s="25"/>
      <c r="R26" s="26"/>
      <c r="S26" s="23"/>
      <c r="T26" s="22"/>
      <c r="U26" s="23"/>
      <c r="V26" s="22"/>
      <c r="W26" s="21">
        <f t="shared" si="18"/>
      </c>
      <c r="X26" s="21">
        <f t="shared" si="19"/>
      </c>
      <c r="Y26" s="21">
        <f t="shared" si="20"/>
      </c>
      <c r="Z26" s="21">
        <f t="shared" si="21"/>
      </c>
      <c r="AB26" s="12" t="e">
        <f>#REF!</f>
        <v>#REF!</v>
      </c>
      <c r="AC26" s="12" t="e">
        <f>#REF!</f>
        <v>#REF!</v>
      </c>
      <c r="AD26" s="12" t="e">
        <f>#REF!</f>
        <v>#REF!</v>
      </c>
      <c r="AE26" s="12" t="e">
        <f>#REF!</f>
        <v>#REF!</v>
      </c>
      <c r="AF26" s="12" t="e">
        <f>#REF!</f>
        <v>#REF!</v>
      </c>
      <c r="AG26" s="12" t="e">
        <f>#REF!</f>
        <v>#REF!</v>
      </c>
      <c r="AH26" s="12" t="e">
        <f>#REF!</f>
        <v>#REF!</v>
      </c>
      <c r="AI26" s="12" t="e">
        <f>#REF!</f>
        <v>#REF!</v>
      </c>
      <c r="AJ26" s="12" t="e">
        <f>#REF!</f>
        <v>#REF!</v>
      </c>
      <c r="AK26" s="12" t="e">
        <f>#REF!</f>
        <v>#REF!</v>
      </c>
      <c r="AL26" s="13" t="str">
        <f t="shared" si="10"/>
        <v>0</v>
      </c>
      <c r="AM26" s="13" t="str">
        <f t="shared" si="11"/>
        <v>0</v>
      </c>
      <c r="AN26" s="13" t="str">
        <f t="shared" si="12"/>
        <v>0</v>
      </c>
      <c r="AO26" s="14">
        <f t="shared" si="13"/>
        <v>0</v>
      </c>
      <c r="AP26">
        <f t="shared" si="14"/>
        <v>0</v>
      </c>
      <c r="AQ26">
        <f t="shared" si="15"/>
        <v>0</v>
      </c>
      <c r="AR26">
        <f t="shared" si="16"/>
        <v>0</v>
      </c>
    </row>
    <row r="27" spans="1:44" ht="18" customHeight="1">
      <c r="A27" s="10">
        <v>22</v>
      </c>
      <c r="B27" s="24"/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7"/>
      <c r="N27" s="26"/>
      <c r="O27" s="27"/>
      <c r="P27" s="26"/>
      <c r="Q27" s="25"/>
      <c r="R27" s="26"/>
      <c r="S27" s="23"/>
      <c r="T27" s="22"/>
      <c r="U27" s="23"/>
      <c r="V27" s="22"/>
      <c r="W27" s="21">
        <f t="shared" si="18"/>
      </c>
      <c r="X27" s="21">
        <f t="shared" si="19"/>
      </c>
      <c r="Y27" s="21">
        <f t="shared" si="20"/>
      </c>
      <c r="Z27" s="21">
        <f t="shared" si="21"/>
      </c>
      <c r="AB27" s="12">
        <f t="shared" si="17"/>
        <v>0</v>
      </c>
      <c r="AC27" s="12">
        <f t="shared" si="2"/>
        <v>0</v>
      </c>
      <c r="AD27" s="12">
        <f t="shared" si="3"/>
        <v>0</v>
      </c>
      <c r="AE27" s="12">
        <f>J27</f>
        <v>0</v>
      </c>
      <c r="AF27" s="12">
        <f t="shared" si="4"/>
        <v>0</v>
      </c>
      <c r="AG27" s="12">
        <f t="shared" si="5"/>
        <v>0</v>
      </c>
      <c r="AH27" s="12">
        <f t="shared" si="6"/>
        <v>0</v>
      </c>
      <c r="AI27" s="12">
        <f t="shared" si="7"/>
        <v>0</v>
      </c>
      <c r="AJ27" s="12">
        <f t="shared" si="8"/>
        <v>0</v>
      </c>
      <c r="AK27" s="12">
        <f t="shared" si="9"/>
        <v>0</v>
      </c>
      <c r="AL27" s="13" t="str">
        <f t="shared" si="10"/>
        <v>0</v>
      </c>
      <c r="AM27" s="13" t="str">
        <f t="shared" si="11"/>
        <v>0</v>
      </c>
      <c r="AN27" s="13" t="str">
        <f t="shared" si="12"/>
        <v>0</v>
      </c>
      <c r="AO27" s="14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28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7"/>
      <c r="N28" s="26"/>
      <c r="O28" s="27"/>
      <c r="P28" s="26"/>
      <c r="Q28" s="25"/>
      <c r="R28" s="26"/>
      <c r="S28" s="23"/>
      <c r="T28" s="22"/>
      <c r="U28" s="23"/>
      <c r="V28" s="22"/>
      <c r="W28" s="21">
        <f t="shared" si="18"/>
      </c>
      <c r="X28" s="21">
        <f t="shared" si="19"/>
      </c>
      <c r="Y28" s="21">
        <f t="shared" si="20"/>
      </c>
      <c r="Z28" s="21">
        <f t="shared" si="21"/>
      </c>
      <c r="AB28" s="12">
        <f t="shared" si="17"/>
        <v>0</v>
      </c>
      <c r="AC28" s="12">
        <f t="shared" si="2"/>
        <v>0</v>
      </c>
      <c r="AD28" s="12">
        <f t="shared" si="3"/>
        <v>0</v>
      </c>
      <c r="AE28" s="12">
        <f>J28</f>
        <v>0</v>
      </c>
      <c r="AF28" s="12">
        <f t="shared" si="4"/>
        <v>0</v>
      </c>
      <c r="AG28" s="12">
        <f t="shared" si="5"/>
        <v>0</v>
      </c>
      <c r="AH28" s="12">
        <f t="shared" si="6"/>
        <v>0</v>
      </c>
      <c r="AI28" s="12">
        <f t="shared" si="7"/>
        <v>0</v>
      </c>
      <c r="AJ28" s="12">
        <f t="shared" si="8"/>
        <v>0</v>
      </c>
      <c r="AK28" s="12">
        <f t="shared" si="9"/>
        <v>0</v>
      </c>
      <c r="AL28" s="13" t="str">
        <f t="shared" si="10"/>
        <v>0</v>
      </c>
      <c r="AM28" s="13" t="str">
        <f t="shared" si="11"/>
        <v>0</v>
      </c>
      <c r="AN28" s="13" t="str">
        <f t="shared" si="12"/>
        <v>0</v>
      </c>
      <c r="AO28" s="14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28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7"/>
      <c r="N29" s="26"/>
      <c r="O29" s="27"/>
      <c r="P29" s="26"/>
      <c r="Q29" s="25"/>
      <c r="R29" s="26"/>
      <c r="S29" s="23"/>
      <c r="T29" s="22"/>
      <c r="U29" s="23"/>
      <c r="V29" s="22"/>
      <c r="W29" s="21">
        <f t="shared" si="18"/>
      </c>
      <c r="X29" s="21">
        <f t="shared" si="19"/>
      </c>
      <c r="Y29" s="21">
        <f t="shared" si="20"/>
      </c>
      <c r="Z29" s="21">
        <f t="shared" si="21"/>
      </c>
      <c r="AB29" s="12">
        <f>D29</f>
        <v>0</v>
      </c>
      <c r="AC29" s="12">
        <f>F29</f>
        <v>0</v>
      </c>
      <c r="AD29" s="12">
        <f>H29</f>
        <v>0</v>
      </c>
      <c r="AE29" s="12">
        <f>J29</f>
        <v>0</v>
      </c>
      <c r="AF29" s="12">
        <f>L29</f>
        <v>0</v>
      </c>
      <c r="AG29" s="12">
        <f>N29</f>
        <v>0</v>
      </c>
      <c r="AH29" s="12">
        <f>P29</f>
        <v>0</v>
      </c>
      <c r="AI29" s="12">
        <f>R29</f>
        <v>0</v>
      </c>
      <c r="AJ29" s="12">
        <f>T29</f>
        <v>0</v>
      </c>
      <c r="AK29" s="12">
        <f>V29</f>
        <v>0</v>
      </c>
      <c r="AL29" s="13" t="str">
        <f>IF(AP29&gt;3,LARGE(AB29:AK29,1),"0")</f>
        <v>0</v>
      </c>
      <c r="AM29" s="13" t="str">
        <f>IF(AQ29&gt;3,LARGE(AB29:AK29,2),"0")</f>
        <v>0</v>
      </c>
      <c r="AN29" s="13" t="str">
        <f>IF(AR29&gt;3,LARGE(AB29:AK29,3),"0")</f>
        <v>0</v>
      </c>
      <c r="AO29" s="14">
        <f>SUM(AL29:AN29)</f>
        <v>0</v>
      </c>
      <c r="AP29">
        <f>COUNTIF(AB29:AK29,"&gt;0")</f>
        <v>0</v>
      </c>
      <c r="AQ29">
        <f>COUNTIF(AB29:AK29,"&gt;0")</f>
        <v>0</v>
      </c>
      <c r="AR29">
        <f>COUNTIF(AB29:AK29,"&gt;0")</f>
        <v>0</v>
      </c>
    </row>
    <row r="30" spans="1:44" ht="18" customHeight="1">
      <c r="A30" s="10">
        <v>25</v>
      </c>
      <c r="B30" s="15"/>
      <c r="C30" s="21"/>
      <c r="D30" s="22"/>
      <c r="E30" s="21"/>
      <c r="F30" s="22"/>
      <c r="G30" s="21"/>
      <c r="H30" s="22"/>
      <c r="I30" s="21"/>
      <c r="J30" s="22"/>
      <c r="K30" s="21"/>
      <c r="L30" s="22"/>
      <c r="M30" s="23"/>
      <c r="N30" s="22"/>
      <c r="O30" s="23"/>
      <c r="P30" s="22"/>
      <c r="Q30" s="21"/>
      <c r="R30" s="22"/>
      <c r="S30" s="23"/>
      <c r="T30" s="22"/>
      <c r="U30" s="23"/>
      <c r="V30" s="22"/>
      <c r="W30" s="21"/>
      <c r="X30" s="21"/>
      <c r="Y30" s="21"/>
      <c r="Z30" s="21"/>
      <c r="AB30" s="12">
        <f>D30</f>
        <v>0</v>
      </c>
      <c r="AC30" s="12">
        <f>F30</f>
        <v>0</v>
      </c>
      <c r="AD30" s="12">
        <f>H30</f>
        <v>0</v>
      </c>
      <c r="AE30" s="12">
        <f>J30</f>
        <v>0</v>
      </c>
      <c r="AF30" s="12">
        <f>L30</f>
        <v>0</v>
      </c>
      <c r="AG30" s="12">
        <f>N30</f>
        <v>0</v>
      </c>
      <c r="AH30" s="12">
        <f>P30</f>
        <v>0</v>
      </c>
      <c r="AI30" s="12">
        <f>R30</f>
        <v>0</v>
      </c>
      <c r="AJ30" s="12">
        <f>T30</f>
        <v>0</v>
      </c>
      <c r="AK30" s="12">
        <f>V30</f>
        <v>0</v>
      </c>
      <c r="AL30" s="13" t="str">
        <f>IF(AP30&gt;3,LARGE(AB30:AK30,1),"0")</f>
        <v>0</v>
      </c>
      <c r="AM30" s="13" t="str">
        <f>IF(AQ30&gt;3,LARGE(AB30:AK30,2),"0")</f>
        <v>0</v>
      </c>
      <c r="AN30" s="13" t="str">
        <f>IF(AR30&gt;3,LARGE(AB30:AK30,3),"0")</f>
        <v>0</v>
      </c>
      <c r="AO30" s="14">
        <f>SUM(AL30:AN30)</f>
        <v>0</v>
      </c>
      <c r="AP30">
        <f>COUNTIF(AB30:AK30,"&gt;0")</f>
        <v>0</v>
      </c>
      <c r="AQ30">
        <f>COUNTIF(AB30:AK30,"&gt;0")</f>
        <v>0</v>
      </c>
      <c r="AR30">
        <f>COUNTIF(AB30:AK30,"&gt;0")</f>
        <v>0</v>
      </c>
    </row>
    <row r="31" spans="1:44" ht="18" customHeight="1">
      <c r="A31" s="10">
        <v>26</v>
      </c>
      <c r="B31" s="28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7"/>
      <c r="N31" s="26"/>
      <c r="O31" s="27"/>
      <c r="P31" s="26"/>
      <c r="Q31" s="25"/>
      <c r="R31" s="26"/>
      <c r="S31" s="23"/>
      <c r="T31" s="22"/>
      <c r="U31" s="23"/>
      <c r="V31" s="22"/>
      <c r="W31" s="21"/>
      <c r="X31" s="21"/>
      <c r="Y31" s="21"/>
      <c r="Z31" s="21"/>
      <c r="AB31" s="12">
        <f>D31</f>
        <v>0</v>
      </c>
      <c r="AC31" s="12">
        <f>F31</f>
        <v>0</v>
      </c>
      <c r="AD31" s="12">
        <f>H31</f>
        <v>0</v>
      </c>
      <c r="AE31" s="12">
        <f>J31</f>
        <v>0</v>
      </c>
      <c r="AF31" s="12">
        <f>L31</f>
        <v>0</v>
      </c>
      <c r="AG31" s="12">
        <f>N31</f>
        <v>0</v>
      </c>
      <c r="AH31" s="12">
        <f>P31</f>
        <v>0</v>
      </c>
      <c r="AI31" s="12">
        <f>R31</f>
        <v>0</v>
      </c>
      <c r="AJ31" s="12">
        <f>T31</f>
        <v>0</v>
      </c>
      <c r="AK31" s="12">
        <f>V31</f>
        <v>0</v>
      </c>
      <c r="AL31" s="13" t="str">
        <f>IF(AP31&gt;3,LARGE(AB31:AK31,1),"0")</f>
        <v>0</v>
      </c>
      <c r="AM31" s="13" t="str">
        <f>IF(AQ31&gt;3,LARGE(AB31:AK31,2),"0")</f>
        <v>0</v>
      </c>
      <c r="AN31" s="13" t="str">
        <f>IF(AR31&gt;3,LARGE(AB31:AK31,3),"0")</f>
        <v>0</v>
      </c>
      <c r="AO31" s="14">
        <f>SUM(AL31:AN31)</f>
        <v>0</v>
      </c>
      <c r="AP31">
        <f>COUNTIF(AB31:AK31,"&gt;0")</f>
        <v>0</v>
      </c>
      <c r="AQ31">
        <f>COUNTIF(AB31:AK31,"&gt;0")</f>
        <v>0</v>
      </c>
      <c r="AR31">
        <f>COUNTIF(AB31:AK31,"&gt;0")</f>
        <v>0</v>
      </c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">
        <f>SUM(W6:W31)</f>
        <v>111270</v>
      </c>
      <c r="X32" s="1"/>
      <c r="Y32" s="16"/>
      <c r="Z32" s="16"/>
    </row>
    <row r="33" spans="1:26" ht="18" customHeight="1">
      <c r="A33" s="17"/>
      <c r="B33" s="17" t="s">
        <v>3</v>
      </c>
      <c r="C33" s="11">
        <f>SUM(C6:C31)</f>
        <v>50</v>
      </c>
      <c r="D33" s="1"/>
      <c r="E33" s="11">
        <f>SUM(E6:E31)</f>
        <v>12060</v>
      </c>
      <c r="F33" s="1"/>
      <c r="G33" s="11">
        <f>SUM(G6:G31)</f>
        <v>48220</v>
      </c>
      <c r="H33" s="1"/>
      <c r="I33" s="11">
        <f>SUM(I6:I31)</f>
        <v>17600</v>
      </c>
      <c r="J33" s="1"/>
      <c r="K33" s="11">
        <f>SUM(K6:K31)</f>
        <v>15640</v>
      </c>
      <c r="L33" s="1"/>
      <c r="M33" s="11">
        <f>SUM(M6:M31)</f>
        <v>8060</v>
      </c>
      <c r="N33" s="1"/>
      <c r="O33" s="11">
        <f>SUM(O6:O31)</f>
        <v>9410</v>
      </c>
      <c r="P33" s="1"/>
      <c r="Q33" s="11">
        <f>SUM(Q6:Q31)</f>
        <v>230</v>
      </c>
      <c r="R33" s="1"/>
      <c r="S33" s="11">
        <f>SUM(S6:S31)</f>
        <v>0</v>
      </c>
      <c r="T33" s="1"/>
      <c r="U33" s="11">
        <f>SUM(U6:U31)</f>
        <v>0</v>
      </c>
      <c r="V33" s="1"/>
      <c r="W33" s="11">
        <f>C33+E33+G33+I33+K33+M33+O33+Q33+S33+U33</f>
        <v>111270</v>
      </c>
      <c r="X33" s="1"/>
      <c r="Y33" s="16"/>
      <c r="Z33" s="16"/>
    </row>
    <row r="34" ht="43.5" customHeight="1" hidden="1"/>
    <row r="35" spans="2:22" ht="15.75">
      <c r="B35" s="20" t="s">
        <v>20</v>
      </c>
      <c r="Q35" s="19"/>
      <c r="R35" s="19"/>
      <c r="S35" s="19"/>
      <c r="T35" s="19"/>
      <c r="U35" s="19"/>
      <c r="V35" s="19"/>
    </row>
    <row r="36" spans="2:16" ht="22.5" customHeight="1"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hidden="1"/>
    <row r="38" ht="12.75" hidden="1"/>
    <row r="39" ht="12.75" hidden="1"/>
    <row r="40" ht="12.75" hidden="1"/>
    <row r="41" ht="12.75" hidden="1"/>
    <row r="42" ht="12.75" hidden="1"/>
    <row r="45" ht="15">
      <c r="B45" s="32"/>
    </row>
    <row r="46" ht="12.75"/>
    <row r="47" ht="12.75"/>
    <row r="48" ht="12.75"/>
    <row r="65532" ht="50.25" customHeight="1"/>
  </sheetData>
  <sheetProtection selectLockedCells="1" selectUnlockedCells="1"/>
  <mergeCells count="26">
    <mergeCell ref="A4:B4"/>
    <mergeCell ref="A1:Z1"/>
    <mergeCell ref="C2:D2"/>
    <mergeCell ref="E2:F2"/>
    <mergeCell ref="G2:H2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A3:B3"/>
    <mergeCell ref="C3:D3"/>
    <mergeCell ref="E3:F3"/>
    <mergeCell ref="G3:H3"/>
    <mergeCell ref="Q3:R3"/>
    <mergeCell ref="Z2:Z3"/>
    <mergeCell ref="S3:T3"/>
    <mergeCell ref="U3:V3"/>
    <mergeCell ref="W2:X3"/>
    <mergeCell ref="Y2:Y3"/>
    <mergeCell ref="S2:T2"/>
    <mergeCell ref="U2:V2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00" verticalDpi="3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zomeravondcompetitie</dc:title>
  <dc:subject/>
  <dc:creator>machiel</dc:creator>
  <cp:keywords/>
  <dc:description/>
  <cp:lastModifiedBy>Jan</cp:lastModifiedBy>
  <cp:lastPrinted>2021-07-26T14:15:40Z</cp:lastPrinted>
  <dcterms:created xsi:type="dcterms:W3CDTF">2004-05-11T19:53:43Z</dcterms:created>
  <dcterms:modified xsi:type="dcterms:W3CDTF">2021-07-26T20:18:08Z</dcterms:modified>
  <cp:category/>
  <cp:version/>
  <cp:contentType/>
  <cp:contentStatus/>
</cp:coreProperties>
</file>